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3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Flow'!$A$1:$G$51</definedName>
    <definedName name="_xlnm.Print_Area" localSheetId="2">'Changes in equity'!$A$1:$M$34</definedName>
    <definedName name="_xlnm.Print_Area" localSheetId="0">'P&amp;L'!$A$1:$K$48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<sst xmlns="http://schemas.openxmlformats.org/spreadsheetml/2006/main" count="184" uniqueCount="129">
  <si>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</si>
  <si>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</si>
  <si>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</si>
  <si>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</si>
  <si>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</si>
  <si>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</si>
  <si>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</si>
  <si>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</si>
  <si>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</si>
  <si>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</si>
  <si>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</si>
  <si>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</si>
  <si>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</si>
  <si>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</si>
  <si>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</si>
  <si>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</si>
  <si>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</si>
  <si>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</si>
  <si>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</si>
  <si>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</si>
  <si>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</si>
  <si>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</si>
  <si>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</si>
  <si>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</si>
  <si>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</si>
  <si>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</si>
  <si>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</si>
  <si>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</si>
  <si>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</si>
  <si>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</si>
  <si>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</si>
  <si>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</si>
  <si>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</si>
  <si>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</si>
  <si>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</si>
  <si>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</si>
  <si>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</si>
  <si>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</si>
  <si>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</si>
  <si>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</si>
  <si>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</si>
  <si>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</si>
  <si>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</si>
  <si>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</si>
  <si>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</si>
  <si>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</si>
  <si>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</si>
  <si>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</si>
  <si>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</si>
  <si>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</si>
  <si>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</si>
  <si>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</si>
  <si>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</si>
  <si>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</si>
  <si>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</si>
  <si>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</si>
  <si>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</si>
  <si>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</si>
  <si>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</si>
  <si>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</si>
  <si>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</si>
  <si>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</si>
  <si>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</si>
  <si>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</si>
  <si>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</si>
  <si>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</si>
  <si>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</si>
  <si>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</si>
  <si>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</si>
  <si>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Attributable to equity holders of the parent</t>
  </si>
  <si>
    <t xml:space="preserve">Net assets per ordinary share of 50 sen each 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</si>
  <si>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</si>
  <si>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</si>
  <si>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</si>
  <si>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</si>
  <si>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</si>
  <si>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</si>
  <si>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</si>
  <si>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</si>
  <si>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</si>
  <si>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</si>
  <si>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</si>
  <si>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</si>
  <si>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</si>
  <si>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</si>
  <si>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</si>
  <si>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</si>
  <si>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</si>
  <si>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 xml:space="preserve">(The Condensed Consolidated Income Statements should be read in conjunction with the Annual Financial Statement for </t>
  </si>
  <si>
    <t>Provisions</t>
  </si>
  <si>
    <t>(The Condensed Consolidated Statements of Changes in Equity should be read in conjunction with the Annual Financial Statement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</si>
  <si>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</si>
  <si>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</si>
  <si>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</si>
  <si>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</si>
  <si>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</si>
  <si>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</si>
  <si>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Cash from operating activities</t>
  </si>
  <si>
    <t>Net cash from operating activities</t>
  </si>
  <si>
    <t xml:space="preserve"> attributable to ordinary equity holders of the parent (RM)</t>
  </si>
  <si>
    <t>Note:</t>
  </si>
  <si>
    <t>Cash and cash equivalents at end of financial period</t>
  </si>
  <si>
    <t>Issue of shares</t>
  </si>
  <si>
    <t>The comparative figures are not available due to the change in financial year end from 31st January 2007 to 30th June 2007.</t>
  </si>
  <si>
    <t>The comparative figures are not available due to the change in financial year end  from 31st January 2007 to 30th June 2007.</t>
  </si>
  <si>
    <t xml:space="preserve">The comparative figures are not available due to the change in financial year end from 31st January 2007 </t>
  </si>
  <si>
    <t>to 30th June 2007.</t>
  </si>
  <si>
    <t>3 months period ended</t>
  </si>
  <si>
    <t>Non-current asset classified as held for sale</t>
  </si>
  <si>
    <t>Cash and cash equivalents at beginning of financial period</t>
  </si>
  <si>
    <t>the period ended 30th June 2007)</t>
  </si>
  <si>
    <t>Balance as of 1 July 2007</t>
  </si>
  <si>
    <t>Financial Statement for the period ended 30th June 2007)</t>
  </si>
  <si>
    <t xml:space="preserve"> for the period ended 30th June 2007)</t>
  </si>
  <si>
    <t>the Annual Financial Statement for the period ended 30th June 2007)</t>
  </si>
  <si>
    <t>Current tax assets</t>
  </si>
  <si>
    <t>Prepaid lease payments (leasehold land)</t>
  </si>
  <si>
    <t>Share of loss of associate</t>
  </si>
  <si>
    <t>Net cash from investing activities</t>
  </si>
  <si>
    <t>Cash flows from investing activities:</t>
  </si>
  <si>
    <t>Net increase in cash and cash equivalents</t>
  </si>
  <si>
    <t>For the financial quarter ended 31 March 2008</t>
  </si>
  <si>
    <t xml:space="preserve">9 months cummulative </t>
  </si>
  <si>
    <t>Condensed Consolidated Balance Sheet as at 31 March 2008</t>
  </si>
  <si>
    <t>9 months ended 31 March 2008:</t>
  </si>
  <si>
    <t>Balance as of 31 March 2008</t>
  </si>
  <si>
    <t>9 months ended 31 March 2007:</t>
  </si>
  <si>
    <t>Balance as of 31 March 2007</t>
  </si>
  <si>
    <t>9 months period ended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</si>
</sst>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5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5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 horizontal="right"/>
    </xf>
    <xf numFmtId="165" fontId="1" fillId="0" borderId="1" xfId="15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165" fontId="1" fillId="0" borderId="2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4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5</xdr:col>
      <xdr:colOff>76200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2962275" y="304800"/>
          <a:ext cx="9906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2038350</xdr:colOff>
      <xdr:row>1</xdr:row>
      <xdr:rowOff>133350</xdr:rowOff>
    </xdr:from>
    <xdr:to>
      <xdr:col>3</xdr:col>
      <xdr:colOff>2647950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2619375" y="495300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76200</xdr:rowOff>
    </xdr:from>
    <xdr:to>
      <xdr:col>4</xdr:col>
      <xdr:colOff>1038225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600075" cy="2190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705100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429375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zoomScale="128" zoomScaleNormal="128" workbookViewId="0" topLeftCell="A24">
      <selection activeCell="C42" sqref="C42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2.421875" style="1" customWidth="1"/>
    <col min="4" max="4" width="14.7109375" style="5" customWidth="1"/>
    <col min="5" max="5" width="1.7109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7109375" style="1" customWidth="1"/>
    <col min="10" max="10" width="14.7109375" style="1" customWidth="1"/>
    <col min="11" max="11" width="2.7109375" style="1" customWidth="1"/>
    <col min="12" max="16384" width="9.140625" style="1" customWidth="1"/>
  </cols>
  <sheetData>
    <row r="1" spans="1:10" ht="1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42.7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" customHeight="1">
      <c r="A3" s="20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121</v>
      </c>
    </row>
    <row r="5" ht="14.25">
      <c r="A5" s="18" t="s">
        <v>11</v>
      </c>
    </row>
    <row r="6" ht="15">
      <c r="A6" s="2"/>
    </row>
    <row r="7" ht="15">
      <c r="A7" s="2"/>
    </row>
    <row r="8" spans="1:10" ht="15">
      <c r="A8" s="2"/>
      <c r="D8" s="83" t="s">
        <v>107</v>
      </c>
      <c r="E8" s="83"/>
      <c r="F8" s="83"/>
      <c r="H8" s="84" t="s">
        <v>122</v>
      </c>
      <c r="I8" s="84"/>
      <c r="J8" s="84"/>
    </row>
    <row r="9" spans="4:10" ht="15">
      <c r="D9" s="4">
        <v>39538</v>
      </c>
      <c r="E9" s="4"/>
      <c r="F9" s="4">
        <v>39172</v>
      </c>
      <c r="H9" s="4">
        <f>+D9</f>
        <v>39538</v>
      </c>
      <c r="I9" s="4"/>
      <c r="J9" s="4">
        <f>+F9</f>
        <v>39172</v>
      </c>
    </row>
    <row r="10" spans="4:10" ht="15">
      <c r="D10" s="4"/>
      <c r="E10" s="4"/>
      <c r="F10" s="35"/>
      <c r="H10" s="4"/>
      <c r="I10" s="4"/>
      <c r="J10" s="35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1">
        <v>44616</v>
      </c>
      <c r="E15" s="42"/>
      <c r="F15" s="53" t="s">
        <v>60</v>
      </c>
      <c r="G15" s="42"/>
      <c r="H15" s="21">
        <v>127204</v>
      </c>
      <c r="I15" s="42"/>
      <c r="J15" s="53" t="s">
        <v>60</v>
      </c>
    </row>
    <row r="16" spans="6:10" ht="14.25">
      <c r="F16" s="11"/>
      <c r="H16" s="5"/>
      <c r="J16" s="5"/>
    </row>
    <row r="17" spans="1:10" ht="14.25">
      <c r="A17" s="1" t="s">
        <v>93</v>
      </c>
      <c r="D17" s="49">
        <v>-37336</v>
      </c>
      <c r="E17" s="45"/>
      <c r="F17" s="77" t="s">
        <v>60</v>
      </c>
      <c r="G17" s="45"/>
      <c r="H17" s="46">
        <v>-106386</v>
      </c>
      <c r="J17" s="53" t="s">
        <v>60</v>
      </c>
    </row>
    <row r="18" spans="1:10" ht="14.25">
      <c r="A18" s="1" t="s">
        <v>14</v>
      </c>
      <c r="D18" s="49">
        <v>-34</v>
      </c>
      <c r="E18" s="45"/>
      <c r="F18" s="77" t="s">
        <v>60</v>
      </c>
      <c r="G18" s="45"/>
      <c r="H18" s="46">
        <v>-112</v>
      </c>
      <c r="J18" s="53" t="s">
        <v>60</v>
      </c>
    </row>
    <row r="19" spans="1:10" ht="14.25">
      <c r="A19" s="1" t="s">
        <v>15</v>
      </c>
      <c r="D19" s="49">
        <v>286</v>
      </c>
      <c r="E19" s="45"/>
      <c r="F19" s="77" t="s">
        <v>60</v>
      </c>
      <c r="G19" s="45"/>
      <c r="H19" s="46">
        <v>785</v>
      </c>
      <c r="J19" s="53" t="s">
        <v>60</v>
      </c>
    </row>
    <row r="20" spans="1:10" ht="14.25">
      <c r="A20" s="1" t="s">
        <v>117</v>
      </c>
      <c r="D20" s="49">
        <v>-16</v>
      </c>
      <c r="E20" s="45"/>
      <c r="F20" s="77" t="s">
        <v>60</v>
      </c>
      <c r="G20" s="45"/>
      <c r="H20" s="46">
        <v>-28</v>
      </c>
      <c r="J20" s="53" t="s">
        <v>60</v>
      </c>
    </row>
    <row r="21" spans="4:10" ht="14.25">
      <c r="D21" s="36"/>
      <c r="E21" s="45"/>
      <c r="F21" s="78"/>
      <c r="G21" s="45"/>
      <c r="H21" s="36"/>
      <c r="J21" s="6"/>
    </row>
    <row r="22" spans="1:10" ht="15">
      <c r="A22" s="2" t="s">
        <v>16</v>
      </c>
      <c r="D22" s="67">
        <f>SUM(D15:D21)</f>
        <v>7516</v>
      </c>
      <c r="E22" s="45"/>
      <c r="F22" s="77" t="s">
        <v>60</v>
      </c>
      <c r="G22" s="45"/>
      <c r="H22" s="67">
        <f>SUM(H15:H21)</f>
        <v>21463</v>
      </c>
      <c r="J22" s="53" t="s">
        <v>60</v>
      </c>
    </row>
    <row r="23" spans="1:10" ht="14.25">
      <c r="A23" s="1" t="s">
        <v>17</v>
      </c>
      <c r="D23" s="49">
        <v>-1375</v>
      </c>
      <c r="E23" s="45"/>
      <c r="F23" s="77" t="s">
        <v>60</v>
      </c>
      <c r="G23" s="45"/>
      <c r="H23" s="46">
        <v>-3796</v>
      </c>
      <c r="J23" s="53" t="s">
        <v>60</v>
      </c>
    </row>
    <row r="24" spans="4:10" ht="14.25">
      <c r="D24" s="36"/>
      <c r="E24" s="45"/>
      <c r="F24" s="78"/>
      <c r="G24" s="45"/>
      <c r="H24" s="36"/>
      <c r="J24" s="6"/>
    </row>
    <row r="25" spans="1:10" ht="15.75" thickBot="1">
      <c r="A25" s="2" t="s">
        <v>92</v>
      </c>
      <c r="D25" s="66">
        <f>SUM(D22:D24)</f>
        <v>6141</v>
      </c>
      <c r="E25" s="45"/>
      <c r="F25" s="88" t="s">
        <v>60</v>
      </c>
      <c r="G25" s="45"/>
      <c r="H25" s="66">
        <f>SUM(H22:H24)</f>
        <v>17667</v>
      </c>
      <c r="J25" s="54" t="s">
        <v>60</v>
      </c>
    </row>
    <row r="26" spans="1:10" ht="15.75" thickTop="1">
      <c r="A26" s="2"/>
      <c r="D26" s="71"/>
      <c r="E26" s="45"/>
      <c r="F26" s="71"/>
      <c r="G26" s="45"/>
      <c r="H26" s="71"/>
      <c r="J26" s="37"/>
    </row>
    <row r="27" spans="4:10" ht="14.25">
      <c r="D27" s="46"/>
      <c r="E27" s="45"/>
      <c r="F27" s="67"/>
      <c r="G27" s="45"/>
      <c r="H27" s="46"/>
      <c r="J27" s="5"/>
    </row>
    <row r="28" spans="1:10" ht="15">
      <c r="A28" s="2" t="s">
        <v>64</v>
      </c>
      <c r="D28" s="46"/>
      <c r="E28" s="45"/>
      <c r="F28" s="67"/>
      <c r="G28" s="45"/>
      <c r="H28" s="46"/>
      <c r="J28" s="5"/>
    </row>
    <row r="29" spans="1:10" ht="14.25">
      <c r="A29" s="15" t="s">
        <v>65</v>
      </c>
      <c r="D29" s="67">
        <f>D32-D30</f>
        <v>5867</v>
      </c>
      <c r="E29" s="45"/>
      <c r="F29" s="77" t="s">
        <v>60</v>
      </c>
      <c r="G29" s="45"/>
      <c r="H29" s="67">
        <f>H32-H30</f>
        <v>16781</v>
      </c>
      <c r="J29" s="53" t="s">
        <v>60</v>
      </c>
    </row>
    <row r="30" spans="1:10" ht="14.25">
      <c r="A30" s="15" t="s">
        <v>66</v>
      </c>
      <c r="D30" s="67">
        <v>274</v>
      </c>
      <c r="E30" s="45"/>
      <c r="F30" s="77" t="s">
        <v>60</v>
      </c>
      <c r="G30" s="45"/>
      <c r="H30" s="67">
        <v>886</v>
      </c>
      <c r="J30" s="53" t="s">
        <v>60</v>
      </c>
    </row>
    <row r="31" spans="1:10" ht="14.25">
      <c r="A31" s="15"/>
      <c r="D31" s="67"/>
      <c r="E31" s="45"/>
      <c r="F31" s="67"/>
      <c r="G31" s="45"/>
      <c r="H31" s="67"/>
      <c r="J31" s="11"/>
    </row>
    <row r="32" spans="1:10" ht="15" thickBot="1">
      <c r="A32" s="15"/>
      <c r="D32" s="66">
        <f>D25</f>
        <v>6141</v>
      </c>
      <c r="E32" s="45"/>
      <c r="F32" s="88" t="str">
        <f>F25</f>
        <v>N/A</v>
      </c>
      <c r="G32" s="45"/>
      <c r="H32" s="66">
        <f>H25</f>
        <v>17667</v>
      </c>
      <c r="J32" s="54" t="str">
        <f>J25</f>
        <v>N/A</v>
      </c>
    </row>
    <row r="33" spans="4:10" ht="15" thickTop="1">
      <c r="D33" s="46"/>
      <c r="E33" s="45"/>
      <c r="F33" s="67"/>
      <c r="G33" s="45"/>
      <c r="H33" s="46"/>
      <c r="J33" s="5"/>
    </row>
    <row r="34" spans="4:10" ht="14.25">
      <c r="D34" s="46"/>
      <c r="E34" s="45"/>
      <c r="F34" s="67"/>
      <c r="G34" s="45"/>
      <c r="H34" s="46"/>
      <c r="J34" s="5"/>
    </row>
    <row r="35" spans="1:10" ht="15">
      <c r="A35" s="2" t="s">
        <v>53</v>
      </c>
      <c r="D35" s="46"/>
      <c r="E35" s="45"/>
      <c r="F35" s="68"/>
      <c r="G35" s="45"/>
      <c r="H35" s="68"/>
      <c r="J35" s="5"/>
    </row>
    <row r="36" spans="4:10" ht="14.25">
      <c r="D36" s="46"/>
      <c r="E36" s="45"/>
      <c r="F36" s="68"/>
      <c r="G36" s="45"/>
      <c r="H36" s="68"/>
      <c r="J36" s="5"/>
    </row>
    <row r="37" spans="1:10" ht="15">
      <c r="A37" s="15" t="s">
        <v>58</v>
      </c>
      <c r="B37" s="2" t="s">
        <v>10</v>
      </c>
      <c r="D37" s="46"/>
      <c r="E37" s="45"/>
      <c r="F37" s="68"/>
      <c r="G37" s="45"/>
      <c r="H37" s="68"/>
      <c r="J37" s="5"/>
    </row>
    <row r="38" spans="2:10" ht="14.25">
      <c r="B38" s="1" t="s">
        <v>36</v>
      </c>
      <c r="D38" s="89">
        <v>4.5</v>
      </c>
      <c r="E38" s="90"/>
      <c r="F38" s="77" t="s">
        <v>60</v>
      </c>
      <c r="G38" s="90"/>
      <c r="H38" s="89">
        <v>12.8</v>
      </c>
      <c r="I38" s="24"/>
      <c r="J38" s="53" t="s">
        <v>60</v>
      </c>
    </row>
    <row r="39" spans="4:10" ht="14.25">
      <c r="D39" s="72"/>
      <c r="E39" s="91"/>
      <c r="F39" s="72"/>
      <c r="G39" s="91"/>
      <c r="H39" s="69"/>
      <c r="I39" s="26"/>
      <c r="J39" s="25"/>
    </row>
    <row r="40" spans="1:10" ht="14.25">
      <c r="A40" s="15"/>
      <c r="C40" s="16"/>
      <c r="D40" s="73"/>
      <c r="E40" s="91"/>
      <c r="F40" s="73"/>
      <c r="G40" s="91"/>
      <c r="H40" s="69"/>
      <c r="I40" s="26"/>
      <c r="J40" s="27"/>
    </row>
    <row r="41" spans="1:10" ht="15">
      <c r="A41" s="1" t="s">
        <v>0</v>
      </c>
      <c r="B41" s="2" t="s">
        <v>59</v>
      </c>
      <c r="D41" s="73"/>
      <c r="E41" s="91"/>
      <c r="F41" s="92"/>
      <c r="G41" s="91"/>
      <c r="H41" s="70"/>
      <c r="I41" s="26"/>
      <c r="J41" s="27"/>
    </row>
    <row r="42" spans="2:10" ht="14.25">
      <c r="B42" s="1" t="s">
        <v>37</v>
      </c>
      <c r="D42" s="89">
        <v>4.4</v>
      </c>
      <c r="E42" s="90"/>
      <c r="F42" s="77" t="s">
        <v>60</v>
      </c>
      <c r="G42" s="90"/>
      <c r="H42" s="89">
        <v>12.7</v>
      </c>
      <c r="I42" s="24"/>
      <c r="J42" s="53" t="s">
        <v>60</v>
      </c>
    </row>
    <row r="43" spans="4:10" ht="14.25">
      <c r="D43" s="46"/>
      <c r="E43" s="45"/>
      <c r="F43" s="93"/>
      <c r="G43" s="45"/>
      <c r="H43" s="45"/>
      <c r="J43" s="5"/>
    </row>
    <row r="44" spans="2:10" ht="14.25">
      <c r="B44" s="15"/>
      <c r="C44" s="16"/>
      <c r="D44" s="46"/>
      <c r="E44" s="45"/>
      <c r="F44" s="93"/>
      <c r="G44" s="45"/>
      <c r="H44" s="45"/>
      <c r="J44" s="5"/>
    </row>
    <row r="45" spans="2:10" ht="14.25">
      <c r="B45" s="15"/>
      <c r="C45" s="16"/>
      <c r="D45" s="46"/>
      <c r="E45" s="45"/>
      <c r="F45" s="93"/>
      <c r="G45" s="45"/>
      <c r="H45" s="45"/>
      <c r="J45" s="5"/>
    </row>
    <row r="46" spans="2:10" ht="14.25">
      <c r="B46" s="15"/>
      <c r="C46" s="16"/>
      <c r="D46" s="46"/>
      <c r="E46" s="45"/>
      <c r="F46" s="93"/>
      <c r="G46" s="45"/>
      <c r="H46" s="45"/>
      <c r="J46" s="5"/>
    </row>
    <row r="47" spans="1:10" ht="14.25">
      <c r="A47" s="57" t="s">
        <v>100</v>
      </c>
      <c r="B47" s="15"/>
      <c r="C47" s="16"/>
      <c r="D47" s="46"/>
      <c r="E47" s="45"/>
      <c r="F47" s="93"/>
      <c r="G47" s="45"/>
      <c r="H47" s="45"/>
      <c r="J47" s="5"/>
    </row>
    <row r="48" spans="1:10" ht="14.25">
      <c r="A48" s="56" t="s">
        <v>103</v>
      </c>
      <c r="B48" s="15"/>
      <c r="C48" s="16"/>
      <c r="D48" s="46"/>
      <c r="E48" s="45"/>
      <c r="F48" s="93"/>
      <c r="G48" s="45"/>
      <c r="H48" s="45"/>
      <c r="J48" s="5"/>
    </row>
    <row r="49" spans="2:10" ht="14.25">
      <c r="B49" s="15"/>
      <c r="C49" s="16"/>
      <c r="D49" s="46"/>
      <c r="E49" s="45"/>
      <c r="F49" s="93"/>
      <c r="G49" s="45"/>
      <c r="H49" s="45"/>
      <c r="J49" s="5"/>
    </row>
    <row r="50" spans="2:10" ht="14.25">
      <c r="B50" s="15"/>
      <c r="C50" s="16"/>
      <c r="D50" s="46"/>
      <c r="E50" s="45"/>
      <c r="F50" s="93"/>
      <c r="G50" s="45"/>
      <c r="H50" s="45"/>
      <c r="J50" s="5"/>
    </row>
    <row r="51" spans="2:10" ht="14.25">
      <c r="B51" s="15"/>
      <c r="C51" s="16"/>
      <c r="F51" s="12"/>
      <c r="J51" s="5"/>
    </row>
    <row r="52" spans="2:10" ht="14.25">
      <c r="B52" s="15"/>
      <c r="C52" s="16"/>
      <c r="F52" s="12"/>
      <c r="J52" s="5"/>
    </row>
    <row r="53" spans="6:10" ht="14.25">
      <c r="F53" s="12"/>
      <c r="J53" s="5"/>
    </row>
    <row r="54" spans="1:10" ht="14.25">
      <c r="A54" s="79" t="s">
        <v>88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10" ht="14.25">
      <c r="A55" s="16" t="s">
        <v>110</v>
      </c>
      <c r="B55" s="16"/>
      <c r="C55" s="16"/>
      <c r="D55" s="31"/>
      <c r="E55" s="16"/>
      <c r="F55" s="32"/>
      <c r="G55" s="16"/>
      <c r="H55" s="16"/>
      <c r="I55" s="16"/>
      <c r="J55" s="31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spans="6:10" ht="14.25">
      <c r="F475" s="12"/>
      <c r="J475" s="5"/>
    </row>
    <row r="476" spans="6:10" ht="14.25">
      <c r="F476" s="12"/>
      <c r="J476" s="5"/>
    </row>
    <row r="477" spans="6:10" ht="14.25">
      <c r="F477" s="12"/>
      <c r="J477" s="5"/>
    </row>
    <row r="478" spans="6:10" ht="14.25">
      <c r="F478" s="12"/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  <row r="1388" ht="14.25">
      <c r="J1388" s="5"/>
    </row>
    <row r="1389" ht="14.25">
      <c r="J1389" s="5"/>
    </row>
    <row r="1390" ht="14.25">
      <c r="J1390" s="5"/>
    </row>
    <row r="1391" ht="14.25">
      <c r="J1391" s="5"/>
    </row>
  </sheetData>
  <mergeCells count="5">
    <mergeCell ref="A54:J54"/>
    <mergeCell ref="A1:J1"/>
    <mergeCell ref="A2:J2"/>
    <mergeCell ref="D8:F8"/>
    <mergeCell ref="H8:J8"/>
  </mergeCells>
  <printOptions horizontalCentered="1"/>
  <pageMargins left="0.65" right="0.25" top="0.75" bottom="0" header="0.5" footer="0.5"/>
  <pageSetup fitToHeight="1" fitToWidth="1" horizontalDpi="300" verticalDpi="300" orientation="portrait" paperSize="9" scale="86" r:id="rId2"/>
  <headerFooter alignWithMargins="0">
    <oddHeader>&amp;L
&amp;R&amp;12Draft
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3"/>
  <sheetViews>
    <sheetView zoomScale="128" zoomScaleNormal="128" workbookViewId="0" topLeftCell="A16">
      <selection activeCell="F10" sqref="F10:F116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7109375" style="1" customWidth="1"/>
    <col min="5" max="5" width="4.7109375" style="1" customWidth="1"/>
    <col min="6" max="6" width="13.57421875" style="1" customWidth="1"/>
    <col min="7" max="7" width="4.7109375" style="1" customWidth="1"/>
    <col min="8" max="8" width="14.57421875" style="1" customWidth="1"/>
    <col min="9" max="9" width="2.7109375" style="1" customWidth="1"/>
    <col min="10" max="16384" width="9.140625" style="1" customWidth="1"/>
  </cols>
  <sheetData>
    <row r="1" spans="2:8" ht="28.5" customHeight="1">
      <c r="B1" s="85" t="s">
        <v>12</v>
      </c>
      <c r="C1" s="81"/>
      <c r="D1" s="81"/>
      <c r="E1" s="81"/>
      <c r="F1" s="81"/>
      <c r="G1" s="81"/>
      <c r="H1" s="81"/>
    </row>
    <row r="2" spans="2:8" ht="33" customHeight="1">
      <c r="B2" s="82"/>
      <c r="C2" s="82"/>
      <c r="D2" s="82"/>
      <c r="E2" s="82"/>
      <c r="F2" s="82"/>
      <c r="G2" s="82"/>
      <c r="H2" s="82"/>
    </row>
    <row r="3" spans="2:8" ht="15" customHeight="1">
      <c r="B3" s="20" t="s">
        <v>123</v>
      </c>
      <c r="C3" s="19"/>
      <c r="D3" s="19"/>
      <c r="E3" s="19"/>
      <c r="F3" s="19"/>
      <c r="G3" s="19"/>
      <c r="H3" s="19"/>
    </row>
    <row r="4" ht="14.25">
      <c r="B4" s="18" t="s">
        <v>11</v>
      </c>
    </row>
    <row r="5" spans="6:8" ht="15">
      <c r="F5" s="3" t="s">
        <v>1</v>
      </c>
      <c r="H5" s="3" t="s">
        <v>1</v>
      </c>
    </row>
    <row r="6" spans="6:8" ht="15">
      <c r="F6" s="4">
        <v>39538</v>
      </c>
      <c r="H6" s="4">
        <v>39263</v>
      </c>
    </row>
    <row r="7" spans="6:10" ht="15">
      <c r="F7" s="4"/>
      <c r="H7" s="35"/>
      <c r="J7" s="19"/>
    </row>
    <row r="8" spans="6:8" ht="15">
      <c r="F8" s="3" t="s">
        <v>2</v>
      </c>
      <c r="H8" s="3" t="s">
        <v>2</v>
      </c>
    </row>
    <row r="9" spans="2:8" ht="15">
      <c r="B9" s="20" t="s">
        <v>35</v>
      </c>
      <c r="F9" s="5"/>
      <c r="G9" s="5"/>
      <c r="H9" s="5"/>
    </row>
    <row r="10" spans="2:8" ht="15">
      <c r="B10" s="20" t="s">
        <v>71</v>
      </c>
      <c r="F10" s="46"/>
      <c r="G10" s="5"/>
      <c r="H10" s="5"/>
    </row>
    <row r="11" spans="3:8" ht="14.25">
      <c r="C11" s="1" t="s">
        <v>7</v>
      </c>
      <c r="F11" s="46">
        <v>63148</v>
      </c>
      <c r="G11" s="5"/>
      <c r="H11" s="5">
        <v>65495</v>
      </c>
    </row>
    <row r="12" spans="3:8" ht="14.25">
      <c r="C12" s="1" t="s">
        <v>116</v>
      </c>
      <c r="F12" s="46">
        <v>8349</v>
      </c>
      <c r="G12" s="5"/>
      <c r="H12" s="5">
        <v>8416</v>
      </c>
    </row>
    <row r="13" spans="3:8" ht="14.25">
      <c r="C13" s="1" t="s">
        <v>57</v>
      </c>
      <c r="F13" s="46">
        <v>5413</v>
      </c>
      <c r="G13" s="5"/>
      <c r="H13" s="5">
        <v>5448</v>
      </c>
    </row>
    <row r="14" spans="3:8" ht="14.25">
      <c r="C14" s="45" t="s">
        <v>96</v>
      </c>
      <c r="D14" s="45"/>
      <c r="E14" s="45"/>
      <c r="F14" s="46">
        <v>12177</v>
      </c>
      <c r="G14" s="46"/>
      <c r="H14" s="46">
        <v>18574</v>
      </c>
    </row>
    <row r="15" spans="3:10" ht="14.25">
      <c r="C15" s="45" t="s">
        <v>91</v>
      </c>
      <c r="D15" s="45"/>
      <c r="E15" s="45"/>
      <c r="F15" s="46">
        <v>2129</v>
      </c>
      <c r="G15" s="46"/>
      <c r="H15" s="46">
        <v>2129</v>
      </c>
      <c r="J15" s="41"/>
    </row>
    <row r="16" spans="3:8" ht="14.25">
      <c r="C16" s="1" t="s">
        <v>56</v>
      </c>
      <c r="F16" s="46">
        <v>1026</v>
      </c>
      <c r="G16" s="5"/>
      <c r="H16" s="46">
        <v>1018</v>
      </c>
    </row>
    <row r="17" spans="2:8" ht="14.25">
      <c r="B17" s="1"/>
      <c r="F17" s="46"/>
      <c r="G17" s="5"/>
      <c r="H17" s="5"/>
    </row>
    <row r="18" spans="2:8" ht="15">
      <c r="B18" s="2" t="s">
        <v>3</v>
      </c>
      <c r="F18" s="46"/>
      <c r="G18" s="5"/>
      <c r="H18" s="5"/>
    </row>
    <row r="19" spans="2:8" ht="14.25">
      <c r="B19" s="15"/>
      <c r="C19" s="1" t="s">
        <v>8</v>
      </c>
      <c r="F19" s="46">
        <v>26262</v>
      </c>
      <c r="G19" s="5"/>
      <c r="H19" s="5">
        <v>19809</v>
      </c>
    </row>
    <row r="20" spans="2:8" ht="14.25">
      <c r="B20" s="15"/>
      <c r="C20" s="1" t="s">
        <v>29</v>
      </c>
      <c r="F20" s="46">
        <v>36021</v>
      </c>
      <c r="G20" s="5"/>
      <c r="H20" s="5">
        <v>37940</v>
      </c>
    </row>
    <row r="21" spans="2:8" ht="14.25">
      <c r="B21" s="15"/>
      <c r="C21" s="1" t="s">
        <v>115</v>
      </c>
      <c r="F21" s="49">
        <v>106</v>
      </c>
      <c r="G21" s="5"/>
      <c r="H21" s="21">
        <v>217</v>
      </c>
    </row>
    <row r="22" spans="2:8" ht="14.25">
      <c r="B22" s="15"/>
      <c r="C22" s="1" t="s">
        <v>44</v>
      </c>
      <c r="F22" s="36">
        <v>62252</v>
      </c>
      <c r="G22" s="5"/>
      <c r="H22" s="6">
        <v>40449</v>
      </c>
    </row>
    <row r="23" spans="2:8" ht="14.25">
      <c r="B23" s="1"/>
      <c r="F23" s="94">
        <f>SUM(F19:F22)</f>
        <v>124641</v>
      </c>
      <c r="G23" s="5"/>
      <c r="H23" s="34">
        <f>SUM(H19:H22)</f>
        <v>98415</v>
      </c>
    </row>
    <row r="24" spans="2:8" ht="14.25">
      <c r="B24" s="1"/>
      <c r="C24" s="1" t="s">
        <v>108</v>
      </c>
      <c r="F24" s="49">
        <v>0</v>
      </c>
      <c r="G24" s="5"/>
      <c r="H24" s="21">
        <v>1556</v>
      </c>
    </row>
    <row r="25" spans="2:8" ht="14.25">
      <c r="B25" s="1"/>
      <c r="F25" s="95">
        <f>SUM(F23:F24)</f>
        <v>124641</v>
      </c>
      <c r="G25" s="5"/>
      <c r="H25" s="8">
        <f>SUM(H23:H24)</f>
        <v>99971</v>
      </c>
    </row>
    <row r="26" spans="2:8" ht="15">
      <c r="B26" s="1"/>
      <c r="F26" s="96"/>
      <c r="G26" s="5"/>
      <c r="H26" s="48"/>
    </row>
    <row r="27" spans="2:8" ht="15.75" thickBot="1">
      <c r="B27" s="2" t="s">
        <v>72</v>
      </c>
      <c r="F27" s="97">
        <f>F11+F13+F14+F15+F16+F25+F12</f>
        <v>216883</v>
      </c>
      <c r="G27" s="22"/>
      <c r="H27" s="44">
        <f>H11+H13+H14+H15+H16+H25+H12</f>
        <v>201051</v>
      </c>
    </row>
    <row r="28" spans="2:8" ht="15" thickTop="1">
      <c r="B28" s="1"/>
      <c r="F28" s="46"/>
      <c r="G28" s="5"/>
      <c r="H28" s="5"/>
    </row>
    <row r="29" spans="2:8" ht="15">
      <c r="B29" s="2" t="s">
        <v>73</v>
      </c>
      <c r="F29" s="46"/>
      <c r="G29" s="5"/>
      <c r="H29" s="5"/>
    </row>
    <row r="30" spans="2:8" ht="15">
      <c r="B30" s="2" t="s">
        <v>74</v>
      </c>
      <c r="F30" s="46"/>
      <c r="G30" s="5"/>
      <c r="H30" s="5"/>
    </row>
    <row r="31" spans="2:8" ht="14.25">
      <c r="B31" s="1"/>
      <c r="C31" s="1" t="s">
        <v>4</v>
      </c>
      <c r="F31" s="46">
        <v>65946</v>
      </c>
      <c r="G31" s="5"/>
      <c r="H31" s="5">
        <v>65200</v>
      </c>
    </row>
    <row r="32" spans="2:8" ht="14.25">
      <c r="B32" s="1"/>
      <c r="C32" s="1" t="s">
        <v>75</v>
      </c>
      <c r="F32" s="49">
        <v>15136</v>
      </c>
      <c r="G32" s="5"/>
      <c r="H32" s="49">
        <v>15086</v>
      </c>
    </row>
    <row r="33" spans="2:10" ht="14.25">
      <c r="B33" s="1"/>
      <c r="C33" s="1" t="s">
        <v>76</v>
      </c>
      <c r="F33" s="74">
        <v>97088</v>
      </c>
      <c r="G33" s="46"/>
      <c r="H33" s="74">
        <v>84307</v>
      </c>
      <c r="J33" s="41"/>
    </row>
    <row r="34" spans="2:9" ht="14.25">
      <c r="B34" s="1"/>
      <c r="F34" s="76">
        <f>SUM(F31:F33)</f>
        <v>178170</v>
      </c>
      <c r="G34" s="21"/>
      <c r="H34" s="33">
        <f>SUM(H31:H33)</f>
        <v>164593</v>
      </c>
      <c r="I34" s="12"/>
    </row>
    <row r="35" spans="2:10" ht="14.25">
      <c r="B35" s="1" t="s">
        <v>6</v>
      </c>
      <c r="F35" s="74">
        <v>8655</v>
      </c>
      <c r="G35" s="5"/>
      <c r="H35" s="39">
        <v>8248</v>
      </c>
      <c r="J35" s="21"/>
    </row>
    <row r="36" spans="2:10" ht="15">
      <c r="B36" s="2" t="s">
        <v>77</v>
      </c>
      <c r="F36" s="98">
        <f>SUM(F34:F35)</f>
        <v>186825</v>
      </c>
      <c r="G36" s="5"/>
      <c r="H36" s="40">
        <f>SUM(H34:H35)</f>
        <v>172841</v>
      </c>
      <c r="J36" s="42"/>
    </row>
    <row r="37" spans="2:8" ht="15">
      <c r="B37" s="2"/>
      <c r="F37" s="76"/>
      <c r="G37" s="5"/>
      <c r="H37" s="33"/>
    </row>
    <row r="38" spans="2:8" ht="15">
      <c r="B38" s="2" t="s">
        <v>78</v>
      </c>
      <c r="F38" s="76"/>
      <c r="G38" s="5"/>
      <c r="H38" s="33"/>
    </row>
    <row r="39" spans="2:8" ht="14.25">
      <c r="B39" s="15"/>
      <c r="C39" s="1" t="s">
        <v>79</v>
      </c>
      <c r="F39" s="76">
        <v>288</v>
      </c>
      <c r="G39" s="5"/>
      <c r="H39" s="33">
        <v>1188</v>
      </c>
    </row>
    <row r="40" spans="2:8" ht="14.25">
      <c r="B40" s="15"/>
      <c r="C40" s="1" t="s">
        <v>80</v>
      </c>
      <c r="F40" s="76">
        <v>10039</v>
      </c>
      <c r="G40" s="5"/>
      <c r="H40" s="33">
        <v>10061</v>
      </c>
    </row>
    <row r="41" spans="2:8" ht="14.25">
      <c r="B41" s="15"/>
      <c r="C41" s="1" t="s">
        <v>89</v>
      </c>
      <c r="F41" s="74">
        <v>0</v>
      </c>
      <c r="G41" s="5"/>
      <c r="H41" s="39">
        <v>824</v>
      </c>
    </row>
    <row r="42" spans="2:8" ht="15">
      <c r="B42" s="2" t="s">
        <v>81</v>
      </c>
      <c r="F42" s="98">
        <f>SUM(F39:F41)</f>
        <v>10327</v>
      </c>
      <c r="G42" s="5"/>
      <c r="H42" s="40">
        <f>SUM(H39:H41)</f>
        <v>12073</v>
      </c>
    </row>
    <row r="43" spans="2:8" ht="14.25">
      <c r="B43" s="15"/>
      <c r="F43" s="76"/>
      <c r="G43" s="5"/>
      <c r="H43" s="33"/>
    </row>
    <row r="44" spans="2:8" ht="15">
      <c r="B44" s="2" t="s">
        <v>82</v>
      </c>
      <c r="F44" s="46"/>
      <c r="G44" s="5"/>
      <c r="H44" s="46"/>
    </row>
    <row r="45" spans="2:8" ht="14.25">
      <c r="B45" s="15"/>
      <c r="C45" s="1" t="s">
        <v>30</v>
      </c>
      <c r="F45" s="46">
        <v>17267</v>
      </c>
      <c r="G45" s="5"/>
      <c r="H45" s="46">
        <v>14231</v>
      </c>
    </row>
    <row r="46" spans="2:8" ht="14.25">
      <c r="B46" s="15"/>
      <c r="C46" s="1" t="s">
        <v>83</v>
      </c>
      <c r="F46" s="49">
        <v>1200</v>
      </c>
      <c r="G46" s="5"/>
      <c r="H46" s="21">
        <v>600</v>
      </c>
    </row>
    <row r="47" spans="2:8" ht="14.25">
      <c r="B47" s="15"/>
      <c r="C47" s="1" t="s">
        <v>84</v>
      </c>
      <c r="F47" s="36">
        <v>1264</v>
      </c>
      <c r="G47" s="5"/>
      <c r="H47" s="6">
        <v>1306</v>
      </c>
    </row>
    <row r="48" spans="2:8" ht="15">
      <c r="B48" s="2" t="s">
        <v>85</v>
      </c>
      <c r="F48" s="95">
        <f>SUM(F45:F47)</f>
        <v>19731</v>
      </c>
      <c r="G48" s="5"/>
      <c r="H48" s="8">
        <f>SUM(H45:H47)</f>
        <v>16137</v>
      </c>
    </row>
    <row r="49" spans="2:8" ht="14.25">
      <c r="B49" s="1"/>
      <c r="F49" s="46"/>
      <c r="G49" s="5"/>
      <c r="H49" s="5"/>
    </row>
    <row r="50" spans="2:8" ht="15">
      <c r="B50" s="2" t="s">
        <v>86</v>
      </c>
      <c r="F50" s="46">
        <f>F42+F48</f>
        <v>30058</v>
      </c>
      <c r="G50" s="5"/>
      <c r="H50" s="5">
        <f>H42+H48</f>
        <v>28210</v>
      </c>
    </row>
    <row r="51" spans="2:8" ht="14.25">
      <c r="B51" s="1"/>
      <c r="F51" s="49"/>
      <c r="G51" s="5"/>
      <c r="H51" s="21"/>
    </row>
    <row r="52" spans="2:8" ht="15.75" thickBot="1">
      <c r="B52" s="2" t="s">
        <v>87</v>
      </c>
      <c r="F52" s="97">
        <f>F36+F50</f>
        <v>216883</v>
      </c>
      <c r="G52" s="22"/>
      <c r="H52" s="44">
        <f>H36+H50</f>
        <v>201051</v>
      </c>
    </row>
    <row r="53" spans="2:8" ht="15" thickTop="1">
      <c r="B53" s="1"/>
      <c r="F53" s="46"/>
      <c r="G53" s="5"/>
      <c r="H53" s="5"/>
    </row>
    <row r="54" spans="2:8" ht="14.25">
      <c r="B54" s="1"/>
      <c r="F54" s="99"/>
      <c r="G54" s="5"/>
      <c r="H54" s="43"/>
    </row>
    <row r="55" spans="2:8" ht="14.25">
      <c r="B55" s="1" t="s">
        <v>70</v>
      </c>
      <c r="F55" s="50"/>
      <c r="H55" s="50"/>
    </row>
    <row r="56" spans="2:8" ht="15" thickBot="1">
      <c r="B56" s="1" t="s">
        <v>99</v>
      </c>
      <c r="F56" s="75">
        <v>1.35</v>
      </c>
      <c r="H56" s="75">
        <v>1.26</v>
      </c>
    </row>
    <row r="57" spans="2:6" ht="15" thickTop="1">
      <c r="B57" s="1"/>
      <c r="F57" s="45"/>
    </row>
    <row r="58" spans="2:8" ht="14.25">
      <c r="B58" s="1"/>
      <c r="F58" s="50"/>
      <c r="H58" s="52"/>
    </row>
    <row r="59" spans="2:8" ht="15" thickBot="1">
      <c r="B59" s="1" t="s">
        <v>63</v>
      </c>
      <c r="F59" s="75">
        <v>1.33</v>
      </c>
      <c r="H59" s="51">
        <v>1.25</v>
      </c>
    </row>
    <row r="60" spans="2:6" ht="15" thickTop="1">
      <c r="B60" s="1"/>
      <c r="F60" s="45"/>
    </row>
    <row r="61" spans="2:6" ht="14.25">
      <c r="B61" s="1"/>
      <c r="F61" s="45"/>
    </row>
    <row r="62" spans="2:6" ht="14.25">
      <c r="B62" s="1" t="s">
        <v>45</v>
      </c>
      <c r="C62" s="1" t="s">
        <v>46</v>
      </c>
      <c r="F62" s="45"/>
    </row>
    <row r="63" spans="2:6" ht="14.25">
      <c r="B63" s="1"/>
      <c r="C63" s="1" t="s">
        <v>47</v>
      </c>
      <c r="F63" s="45"/>
    </row>
    <row r="64" spans="2:6" ht="14.25">
      <c r="B64" s="1"/>
      <c r="F64" s="100"/>
    </row>
    <row r="65" spans="2:8" ht="14.25">
      <c r="B65" s="47" t="s">
        <v>50</v>
      </c>
      <c r="C65" s="28"/>
      <c r="D65" s="28"/>
      <c r="E65" s="28"/>
      <c r="F65" s="101"/>
      <c r="G65" s="28"/>
      <c r="H65" s="28"/>
    </row>
    <row r="66" spans="2:8" ht="14.25">
      <c r="B66" s="28" t="s">
        <v>112</v>
      </c>
      <c r="C66" s="16"/>
      <c r="D66" s="16"/>
      <c r="E66" s="16"/>
      <c r="F66" s="46"/>
      <c r="G66" s="31"/>
      <c r="H66" s="31"/>
    </row>
    <row r="67" spans="6:8" ht="14.25">
      <c r="F67" s="46"/>
      <c r="G67" s="5"/>
      <c r="H67" s="5"/>
    </row>
    <row r="68" spans="6:8" ht="14.25">
      <c r="F68" s="46"/>
      <c r="G68" s="5"/>
      <c r="H68" s="5"/>
    </row>
    <row r="69" spans="6:8" ht="14.25">
      <c r="F69" s="46"/>
      <c r="G69" s="5"/>
      <c r="H69" s="5"/>
    </row>
    <row r="70" spans="6:8" ht="14.25">
      <c r="F70" s="46"/>
      <c r="G70" s="5"/>
      <c r="H70" s="5"/>
    </row>
    <row r="71" spans="6:8" ht="14.25">
      <c r="F71" s="46"/>
      <c r="G71" s="5"/>
      <c r="H71" s="5"/>
    </row>
    <row r="72" spans="6:8" ht="14.25">
      <c r="F72" s="46"/>
      <c r="G72" s="5"/>
      <c r="H72" s="5"/>
    </row>
    <row r="73" spans="6:8" ht="14.25">
      <c r="F73" s="46"/>
      <c r="G73" s="5"/>
      <c r="H73" s="5"/>
    </row>
    <row r="74" spans="6:8" ht="14.25">
      <c r="F74" s="46"/>
      <c r="G74" s="5"/>
      <c r="H74" s="5"/>
    </row>
    <row r="75" spans="6:8" ht="14.25">
      <c r="F75" s="46"/>
      <c r="G75" s="5"/>
      <c r="H75" s="5"/>
    </row>
    <row r="76" spans="6:8" ht="14.25">
      <c r="F76" s="46"/>
      <c r="G76" s="5"/>
      <c r="H76" s="5"/>
    </row>
    <row r="77" spans="6:8" ht="14.25">
      <c r="F77" s="46"/>
      <c r="G77" s="5"/>
      <c r="H77" s="5"/>
    </row>
    <row r="78" spans="6:8" ht="14.25">
      <c r="F78" s="46"/>
      <c r="G78" s="5"/>
      <c r="H78" s="5"/>
    </row>
    <row r="79" spans="6:8" ht="14.25">
      <c r="F79" s="46"/>
      <c r="G79" s="5"/>
      <c r="H79" s="5"/>
    </row>
    <row r="80" spans="6:8" ht="14.25">
      <c r="F80" s="46"/>
      <c r="G80" s="5"/>
      <c r="H80" s="5"/>
    </row>
    <row r="81" spans="6:8" ht="14.25">
      <c r="F81" s="46"/>
      <c r="G81" s="5"/>
      <c r="H81" s="5"/>
    </row>
    <row r="82" spans="6:8" ht="14.25">
      <c r="F82" s="46"/>
      <c r="G82" s="5"/>
      <c r="H82" s="5"/>
    </row>
    <row r="83" spans="6:8" ht="14.25">
      <c r="F83" s="46"/>
      <c r="G83" s="5"/>
      <c r="H83" s="5"/>
    </row>
    <row r="84" spans="6:8" ht="14.25">
      <c r="F84" s="46"/>
      <c r="G84" s="5"/>
      <c r="H84" s="5"/>
    </row>
    <row r="85" spans="6:8" ht="14.25">
      <c r="F85" s="46"/>
      <c r="G85" s="5"/>
      <c r="H85" s="5"/>
    </row>
    <row r="86" spans="6:8" ht="14.25">
      <c r="F86" s="46"/>
      <c r="G86" s="5"/>
      <c r="H86" s="5"/>
    </row>
    <row r="87" spans="6:8" ht="14.25">
      <c r="F87" s="46"/>
      <c r="G87" s="5"/>
      <c r="H87" s="5"/>
    </row>
    <row r="88" spans="6:8" ht="14.25">
      <c r="F88" s="46"/>
      <c r="G88" s="5"/>
      <c r="H88" s="5"/>
    </row>
    <row r="89" spans="6:8" ht="14.25">
      <c r="F89" s="46"/>
      <c r="G89" s="5"/>
      <c r="H89" s="5"/>
    </row>
    <row r="90" spans="6:8" ht="14.25">
      <c r="F90" s="46"/>
      <c r="G90" s="5"/>
      <c r="H90" s="5"/>
    </row>
    <row r="91" spans="6:8" ht="14.25">
      <c r="F91" s="46"/>
      <c r="G91" s="5"/>
      <c r="H91" s="5"/>
    </row>
    <row r="92" spans="6:8" ht="14.25">
      <c r="F92" s="46"/>
      <c r="G92" s="5"/>
      <c r="H92" s="5"/>
    </row>
    <row r="93" spans="6:8" ht="14.25">
      <c r="F93" s="46"/>
      <c r="G93" s="5"/>
      <c r="H93" s="5"/>
    </row>
    <row r="94" spans="6:8" ht="14.25">
      <c r="F94" s="46"/>
      <c r="G94" s="5"/>
      <c r="H94" s="5"/>
    </row>
    <row r="95" spans="6:8" ht="14.25">
      <c r="F95" s="46"/>
      <c r="G95" s="5"/>
      <c r="H95" s="5"/>
    </row>
    <row r="96" spans="6:8" ht="14.25">
      <c r="F96" s="46"/>
      <c r="G96" s="5"/>
      <c r="H96" s="5"/>
    </row>
    <row r="97" spans="6:8" ht="14.25">
      <c r="F97" s="46"/>
      <c r="G97" s="5"/>
      <c r="H97" s="5"/>
    </row>
    <row r="98" spans="6:8" ht="14.25">
      <c r="F98" s="46"/>
      <c r="G98" s="5"/>
      <c r="H98" s="5"/>
    </row>
    <row r="99" spans="6:8" ht="14.25">
      <c r="F99" s="46"/>
      <c r="G99" s="5"/>
      <c r="H99" s="5"/>
    </row>
    <row r="100" spans="6:8" ht="14.25">
      <c r="F100" s="46"/>
      <c r="G100" s="5"/>
      <c r="H100" s="5"/>
    </row>
    <row r="101" spans="6:8" ht="14.25">
      <c r="F101" s="46"/>
      <c r="G101" s="5"/>
      <c r="H101" s="5"/>
    </row>
    <row r="102" spans="6:8" ht="14.25">
      <c r="F102" s="46"/>
      <c r="G102" s="5"/>
      <c r="H102" s="5"/>
    </row>
    <row r="103" spans="6:8" ht="14.25">
      <c r="F103" s="46"/>
      <c r="G103" s="5"/>
      <c r="H103" s="5"/>
    </row>
    <row r="104" spans="6:8" ht="14.25">
      <c r="F104" s="46"/>
      <c r="G104" s="5"/>
      <c r="H104" s="5"/>
    </row>
    <row r="105" spans="6:8" ht="14.25">
      <c r="F105" s="46"/>
      <c r="G105" s="5"/>
      <c r="H105" s="5"/>
    </row>
    <row r="106" spans="6:8" ht="14.25">
      <c r="F106" s="46"/>
      <c r="G106" s="5"/>
      <c r="H106" s="5"/>
    </row>
    <row r="107" spans="6:8" ht="14.25">
      <c r="F107" s="46"/>
      <c r="G107" s="5"/>
      <c r="H107" s="5"/>
    </row>
    <row r="108" spans="6:8" ht="14.25">
      <c r="F108" s="46"/>
      <c r="G108" s="5"/>
      <c r="H108" s="5"/>
    </row>
    <row r="109" spans="6:8" ht="14.25">
      <c r="F109" s="46"/>
      <c r="G109" s="5"/>
      <c r="H109" s="5"/>
    </row>
    <row r="110" spans="6:8" ht="14.25">
      <c r="F110" s="46"/>
      <c r="G110" s="5"/>
      <c r="H110" s="5"/>
    </row>
    <row r="111" spans="6:8" ht="14.25">
      <c r="F111" s="46"/>
      <c r="G111" s="5"/>
      <c r="H111" s="5"/>
    </row>
    <row r="112" spans="6:8" ht="14.25">
      <c r="F112" s="46"/>
      <c r="G112" s="5"/>
      <c r="H112" s="5"/>
    </row>
    <row r="113" spans="6:8" ht="14.25">
      <c r="F113" s="46"/>
      <c r="G113" s="5"/>
      <c r="H113" s="5"/>
    </row>
    <row r="114" spans="6:8" ht="14.25">
      <c r="F114" s="46"/>
      <c r="G114" s="5"/>
      <c r="H114" s="5"/>
    </row>
    <row r="115" spans="6:8" ht="14.25">
      <c r="F115" s="46"/>
      <c r="G115" s="5"/>
      <c r="H115" s="5"/>
    </row>
    <row r="116" spans="6:8" ht="14.25">
      <c r="F116" s="46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6:8" ht="14.25">
      <c r="F1442" s="5"/>
      <c r="G1442" s="5"/>
      <c r="H1442" s="5"/>
    </row>
    <row r="1443" spans="7:8" ht="14.25">
      <c r="G1443" s="5"/>
      <c r="H1443" s="5"/>
    </row>
  </sheetData>
  <mergeCells count="2">
    <mergeCell ref="B1:H1"/>
    <mergeCell ref="B2:H2"/>
  </mergeCells>
  <printOptions horizontalCentered="1"/>
  <pageMargins left="0.5" right="0.25" top="0.17" bottom="0.25" header="0.17" footer="0.5"/>
  <pageSetup fitToHeight="1" fitToWidth="1" horizontalDpi="300" verticalDpi="300" orientation="portrait" paperSize="9" scale="83" r:id="rId2"/>
  <headerFooter alignWithMargins="0">
    <oddHeader>&amp;R&amp;12Draft
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128" zoomScaleNormal="128" workbookViewId="0" topLeftCell="A7">
      <selection activeCell="D20" sqref="D20"/>
    </sheetView>
  </sheetViews>
  <sheetFormatPr defaultColWidth="9.140625" defaultRowHeight="12.75"/>
  <cols>
    <col min="1" max="1" width="38.7109375" style="23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9" ht="33" customHeight="1">
      <c r="A2" s="58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59" t="s">
        <v>25</v>
      </c>
      <c r="B3" s="17"/>
      <c r="C3" s="17"/>
      <c r="D3" s="17"/>
      <c r="E3" s="17"/>
      <c r="F3" s="17"/>
    </row>
    <row r="4" spans="1:6" ht="15" customHeight="1">
      <c r="A4" s="59" t="s">
        <v>121</v>
      </c>
      <c r="B4" s="17"/>
      <c r="C4" s="17"/>
      <c r="D4" s="17"/>
      <c r="E4" s="17"/>
      <c r="F4" s="17"/>
    </row>
    <row r="5" ht="14.25">
      <c r="A5" s="60" t="s">
        <v>11</v>
      </c>
    </row>
    <row r="6" ht="14.25">
      <c r="A6" s="60"/>
    </row>
    <row r="7" spans="1:9" ht="15">
      <c r="A7" s="61"/>
      <c r="C7" s="83" t="s">
        <v>69</v>
      </c>
      <c r="D7" s="86"/>
      <c r="E7" s="86"/>
      <c r="F7" s="86"/>
      <c r="G7" s="86"/>
      <c r="H7" s="86"/>
      <c r="I7" s="86"/>
    </row>
    <row r="8" spans="1:13" ht="15">
      <c r="A8" s="61"/>
      <c r="G8" s="9" t="s">
        <v>42</v>
      </c>
      <c r="I8" s="9" t="s">
        <v>28</v>
      </c>
      <c r="K8" s="9" t="s">
        <v>67</v>
      </c>
      <c r="M8" s="9" t="s">
        <v>28</v>
      </c>
    </row>
    <row r="9" spans="1:13" ht="15">
      <c r="A9" s="61"/>
      <c r="C9" s="9" t="s">
        <v>27</v>
      </c>
      <c r="E9" s="22" t="s">
        <v>43</v>
      </c>
      <c r="G9" s="9" t="s">
        <v>40</v>
      </c>
      <c r="I9" s="9" t="s">
        <v>52</v>
      </c>
      <c r="K9" s="9" t="s">
        <v>68</v>
      </c>
      <c r="M9" s="9" t="s">
        <v>51</v>
      </c>
    </row>
    <row r="10" spans="1:11" ht="15">
      <c r="A10" s="61"/>
      <c r="C10" s="9" t="s">
        <v>26</v>
      </c>
      <c r="E10" s="9" t="s">
        <v>5</v>
      </c>
      <c r="G10" s="9" t="s">
        <v>41</v>
      </c>
      <c r="I10" s="9" t="s">
        <v>51</v>
      </c>
      <c r="K10" s="17"/>
    </row>
    <row r="11" spans="1:11" ht="15">
      <c r="A11" s="61"/>
      <c r="E11" s="9"/>
      <c r="I11" s="17"/>
      <c r="K11" s="17"/>
    </row>
    <row r="12" spans="1:13" ht="15">
      <c r="A12" s="61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61" t="s">
        <v>124</v>
      </c>
    </row>
    <row r="14" ht="15">
      <c r="A14" s="61"/>
    </row>
    <row r="15" spans="1:13" ht="14.25">
      <c r="A15" s="62" t="s">
        <v>111</v>
      </c>
      <c r="C15" s="21">
        <v>65200</v>
      </c>
      <c r="D15" s="21"/>
      <c r="E15" s="21">
        <v>15086</v>
      </c>
      <c r="F15" s="21"/>
      <c r="G15" s="21">
        <v>84307</v>
      </c>
      <c r="H15" s="21"/>
      <c r="I15" s="5">
        <v>164593</v>
      </c>
      <c r="K15" s="5">
        <v>8248</v>
      </c>
      <c r="M15" s="5">
        <v>172841</v>
      </c>
    </row>
    <row r="16" spans="1:14" ht="14.25">
      <c r="A16" s="56" t="s">
        <v>102</v>
      </c>
      <c r="C16" s="5">
        <v>746</v>
      </c>
      <c r="E16" s="5">
        <v>50</v>
      </c>
      <c r="G16" s="46">
        <v>0</v>
      </c>
      <c r="H16" s="46"/>
      <c r="I16" s="46">
        <f>SUM(C16:G16)</f>
        <v>796</v>
      </c>
      <c r="J16" s="46"/>
      <c r="K16" s="46">
        <v>0</v>
      </c>
      <c r="L16" s="46"/>
      <c r="M16" s="46">
        <f>I16+K16</f>
        <v>796</v>
      </c>
      <c r="N16" s="46"/>
    </row>
    <row r="17" spans="1:14" ht="14.25">
      <c r="A17" s="56" t="s">
        <v>94</v>
      </c>
      <c r="C17" s="5">
        <v>0</v>
      </c>
      <c r="E17" s="5">
        <v>0</v>
      </c>
      <c r="G17" s="46">
        <f>'P&amp;L'!$H$29</f>
        <v>16781</v>
      </c>
      <c r="H17" s="46"/>
      <c r="I17" s="46">
        <f>SUM(C17:G17)</f>
        <v>16781</v>
      </c>
      <c r="J17" s="46"/>
      <c r="K17" s="46">
        <f>'P&amp;L'!$H$30</f>
        <v>886</v>
      </c>
      <c r="L17" s="46"/>
      <c r="M17" s="46">
        <f>I17+K17</f>
        <v>17667</v>
      </c>
      <c r="N17" s="46"/>
    </row>
    <row r="18" spans="1:13" ht="14.25">
      <c r="A18" s="56" t="s">
        <v>95</v>
      </c>
      <c r="C18" s="5">
        <v>0</v>
      </c>
      <c r="E18" s="5">
        <v>0</v>
      </c>
      <c r="G18" s="46">
        <v>-4000</v>
      </c>
      <c r="H18" s="46"/>
      <c r="I18" s="46">
        <f>SUM(C18:G18)</f>
        <v>-4000</v>
      </c>
      <c r="J18" s="46"/>
      <c r="K18" s="46">
        <v>-479</v>
      </c>
      <c r="L18" s="46"/>
      <c r="M18" s="46">
        <f>I18+K18</f>
        <v>-4479</v>
      </c>
    </row>
    <row r="19" spans="1:13" ht="14.25">
      <c r="A19" s="56"/>
      <c r="G19" s="46"/>
      <c r="H19" s="46"/>
      <c r="I19" s="46"/>
      <c r="J19" s="46"/>
      <c r="K19" s="46"/>
      <c r="L19" s="46"/>
      <c r="M19" s="46"/>
    </row>
    <row r="20" spans="1:13" ht="15.75" thickBot="1">
      <c r="A20" s="59" t="s">
        <v>125</v>
      </c>
      <c r="C20" s="7">
        <f>SUM(C15:C19)</f>
        <v>65946</v>
      </c>
      <c r="E20" s="7">
        <f>SUM(E15:E19)</f>
        <v>15136</v>
      </c>
      <c r="G20" s="7">
        <f>SUM(G15:G19)</f>
        <v>97088</v>
      </c>
      <c r="H20" s="46"/>
      <c r="I20" s="7">
        <f>SUM(I15:I19)</f>
        <v>178170</v>
      </c>
      <c r="J20" s="76"/>
      <c r="K20" s="7">
        <f>SUM(K15:K19)</f>
        <v>8655</v>
      </c>
      <c r="L20" s="46"/>
      <c r="M20" s="7">
        <f>SUM(M15:M19)</f>
        <v>186825</v>
      </c>
    </row>
    <row r="21" ht="15" thickTop="1">
      <c r="A21" s="56"/>
    </row>
    <row r="22" ht="14.25">
      <c r="A22" s="56"/>
    </row>
    <row r="23" ht="15">
      <c r="A23" s="59" t="s">
        <v>126</v>
      </c>
    </row>
    <row r="24" spans="1:9" ht="14.25">
      <c r="A24" s="56"/>
      <c r="C24" s="21"/>
      <c r="D24" s="21"/>
      <c r="E24" s="21"/>
      <c r="F24" s="21"/>
      <c r="G24" s="21"/>
      <c r="H24" s="21"/>
      <c r="I24" s="21"/>
    </row>
    <row r="25" spans="1:13" ht="15.75" thickBot="1">
      <c r="A25" s="59" t="s">
        <v>127</v>
      </c>
      <c r="C25" s="55" t="s">
        <v>60</v>
      </c>
      <c r="D25" s="21"/>
      <c r="E25" s="55" t="s">
        <v>60</v>
      </c>
      <c r="F25" s="21"/>
      <c r="G25" s="55" t="s">
        <v>60</v>
      </c>
      <c r="H25" s="21"/>
      <c r="I25" s="55" t="s">
        <v>60</v>
      </c>
      <c r="J25" s="21"/>
      <c r="K25" s="55" t="s">
        <v>60</v>
      </c>
      <c r="L25" s="21"/>
      <c r="M25" s="55" t="s">
        <v>60</v>
      </c>
    </row>
    <row r="26" spans="1:9" ht="15.75" thickTop="1">
      <c r="A26" s="59"/>
      <c r="C26" s="21"/>
      <c r="E26" s="21"/>
      <c r="G26" s="21"/>
      <c r="I26" s="21"/>
    </row>
    <row r="27" spans="1:9" ht="15">
      <c r="A27" s="59"/>
      <c r="C27" s="21"/>
      <c r="E27" s="21"/>
      <c r="G27" s="21"/>
      <c r="I27" s="21"/>
    </row>
    <row r="28" spans="1:9" ht="15">
      <c r="A28" s="59"/>
      <c r="C28" s="21"/>
      <c r="E28" s="21"/>
      <c r="G28" s="21"/>
      <c r="I28" s="21"/>
    </row>
    <row r="29" spans="1:9" ht="14.25">
      <c r="A29" s="57" t="s">
        <v>100</v>
      </c>
      <c r="C29" s="21"/>
      <c r="E29" s="21"/>
      <c r="G29" s="21"/>
      <c r="I29" s="21"/>
    </row>
    <row r="30" spans="1:9" ht="14.25">
      <c r="A30" s="56" t="s">
        <v>104</v>
      </c>
      <c r="C30" s="21"/>
      <c r="E30" s="21"/>
      <c r="G30" s="21"/>
      <c r="I30" s="21"/>
    </row>
    <row r="31" spans="1:9" ht="15">
      <c r="A31" s="59"/>
      <c r="C31" s="21"/>
      <c r="E31" s="21"/>
      <c r="G31" s="21"/>
      <c r="I31" s="21"/>
    </row>
    <row r="32" ht="14.25">
      <c r="A32" s="56"/>
    </row>
    <row r="33" ht="14.25">
      <c r="A33" s="63" t="s">
        <v>90</v>
      </c>
    </row>
    <row r="34" ht="14.25">
      <c r="A34" s="64" t="s">
        <v>113</v>
      </c>
    </row>
  </sheetData>
  <mergeCells count="2">
    <mergeCell ref="C7:I7"/>
    <mergeCell ref="A1:M1"/>
  </mergeCells>
  <printOptions horizontalCentered="1"/>
  <pageMargins left="0.5" right="0.25" top="0.75" bottom="0.25" header="0.38" footer="0.5"/>
  <pageSetup fitToHeight="1" fitToWidth="1" horizontalDpi="300" verticalDpi="300" orientation="landscape" paperSize="9" r:id="rId2"/>
  <headerFooter alignWithMargins="0">
    <oddHeader>&amp;R&amp;12Draft
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tabSelected="1" zoomScale="128" zoomScaleNormal="128" workbookViewId="0" topLeftCell="B1">
      <selection activeCell="D12" sqref="D12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60.140625" style="1" customWidth="1"/>
    <col min="5" max="5" width="13.7109375" style="1" customWidth="1"/>
    <col min="6" max="6" width="3.00390625" style="1" customWidth="1"/>
    <col min="7" max="7" width="13.7109375" style="5" customWidth="1"/>
    <col min="8" max="16384" width="9.140625" style="1" customWidth="1"/>
  </cols>
  <sheetData>
    <row r="1" spans="2:7" ht="28.5" customHeight="1">
      <c r="B1" s="85" t="s">
        <v>12</v>
      </c>
      <c r="C1" s="85"/>
      <c r="D1" s="85"/>
      <c r="E1" s="85"/>
      <c r="F1" s="85"/>
      <c r="G1" s="85"/>
    </row>
    <row r="2" spans="2:7" ht="33" customHeight="1">
      <c r="B2" s="82"/>
      <c r="C2" s="82"/>
      <c r="D2" s="82"/>
      <c r="E2" s="82"/>
      <c r="F2" s="82"/>
      <c r="G2" s="82"/>
    </row>
    <row r="3" spans="2:6" ht="15" customHeight="1">
      <c r="B3" s="20" t="s">
        <v>24</v>
      </c>
      <c r="C3" s="19"/>
      <c r="D3" s="19"/>
      <c r="E3" s="19"/>
      <c r="F3" s="19"/>
    </row>
    <row r="4" spans="2:6" ht="15" customHeight="1">
      <c r="B4" s="20" t="s">
        <v>121</v>
      </c>
      <c r="C4" s="19"/>
      <c r="D4" s="19"/>
      <c r="E4" s="19"/>
      <c r="F4" s="19"/>
    </row>
    <row r="5" ht="14.25">
      <c r="B5" s="18" t="s">
        <v>11</v>
      </c>
    </row>
    <row r="6" ht="14.25">
      <c r="B6" s="18"/>
    </row>
    <row r="7" spans="2:7" ht="15">
      <c r="B7" s="18"/>
      <c r="E7" s="83" t="s">
        <v>128</v>
      </c>
      <c r="F7" s="83"/>
      <c r="G7" s="83"/>
    </row>
    <row r="8" spans="5:7" ht="15">
      <c r="E8" s="4">
        <v>39538</v>
      </c>
      <c r="F8" s="4"/>
      <c r="G8" s="4">
        <v>39172</v>
      </c>
    </row>
    <row r="9" spans="5:7" ht="15">
      <c r="E9" s="3" t="s">
        <v>2</v>
      </c>
      <c r="G9" s="9" t="s">
        <v>2</v>
      </c>
    </row>
    <row r="10" ht="14.25">
      <c r="G10" s="38"/>
    </row>
    <row r="11" spans="2:6" ht="15">
      <c r="B11" s="20" t="s">
        <v>38</v>
      </c>
      <c r="E11" s="5"/>
      <c r="F11" s="5"/>
    </row>
    <row r="12" spans="2:7" ht="14.25">
      <c r="B12" s="10" t="s">
        <v>16</v>
      </c>
      <c r="E12" s="46">
        <f>'P&amp;L'!$H$22</f>
        <v>21463</v>
      </c>
      <c r="F12" s="5"/>
      <c r="G12" s="27" t="str">
        <f>'P&amp;L'!$J$22</f>
        <v>N/A</v>
      </c>
    </row>
    <row r="13" spans="2:6" ht="14.25">
      <c r="B13" s="14"/>
      <c r="E13" s="46"/>
      <c r="F13" s="5"/>
    </row>
    <row r="14" spans="2:6" ht="14.25">
      <c r="B14" s="10" t="s">
        <v>61</v>
      </c>
      <c r="E14" s="46"/>
      <c r="F14" s="5"/>
    </row>
    <row r="15" spans="2:8" ht="14.25">
      <c r="B15" s="10" t="s">
        <v>19</v>
      </c>
      <c r="E15" s="36">
        <f>E16-E12</f>
        <v>-21</v>
      </c>
      <c r="F15" s="5"/>
      <c r="G15" s="65" t="str">
        <f>'P&amp;L'!$J$22</f>
        <v>N/A</v>
      </c>
      <c r="H15" s="12"/>
    </row>
    <row r="16" spans="2:9" ht="14.25">
      <c r="B16" s="10" t="s">
        <v>20</v>
      </c>
      <c r="E16" s="46">
        <v>21442</v>
      </c>
      <c r="F16" s="5"/>
      <c r="G16" s="27" t="str">
        <f>'P&amp;L'!$J$22</f>
        <v>N/A</v>
      </c>
      <c r="H16" s="12"/>
      <c r="I16" s="12"/>
    </row>
    <row r="17" spans="2:6" ht="14.25">
      <c r="B17" s="14"/>
      <c r="E17" s="5"/>
      <c r="F17" s="5"/>
    </row>
    <row r="18" spans="2:8" ht="14.25">
      <c r="B18" s="10" t="s">
        <v>21</v>
      </c>
      <c r="C18" s="15"/>
      <c r="E18" s="5"/>
      <c r="F18" s="5"/>
      <c r="H18" s="12"/>
    </row>
    <row r="19" spans="3:7" ht="14.25">
      <c r="C19" s="1" t="s">
        <v>22</v>
      </c>
      <c r="E19" s="5">
        <v>-4600</v>
      </c>
      <c r="F19" s="5"/>
      <c r="G19" s="27" t="str">
        <f>'P&amp;L'!$J$22</f>
        <v>N/A</v>
      </c>
    </row>
    <row r="20" spans="3:7" ht="14.25">
      <c r="C20" s="1" t="s">
        <v>23</v>
      </c>
      <c r="E20" s="6">
        <v>3035</v>
      </c>
      <c r="F20" s="5"/>
      <c r="G20" s="65" t="str">
        <f>'P&amp;L'!$J$22</f>
        <v>N/A</v>
      </c>
    </row>
    <row r="21" spans="2:7" ht="14.25">
      <c r="B21" s="10" t="s">
        <v>97</v>
      </c>
      <c r="E21" s="5">
        <f>SUM(E16:E20)</f>
        <v>19877</v>
      </c>
      <c r="F21" s="5"/>
      <c r="G21" s="27" t="str">
        <f>'P&amp;L'!$J$22</f>
        <v>N/A</v>
      </c>
    </row>
    <row r="22" spans="5:6" ht="14.25">
      <c r="E22" s="5"/>
      <c r="F22" s="5"/>
    </row>
    <row r="23" spans="3:7" ht="14.25">
      <c r="C23" s="1" t="s">
        <v>31</v>
      </c>
      <c r="E23" s="46">
        <v>-3618</v>
      </c>
      <c r="F23" s="5"/>
      <c r="G23" s="27" t="str">
        <f>'P&amp;L'!$J$22</f>
        <v>N/A</v>
      </c>
    </row>
    <row r="24" spans="3:7" ht="14.25">
      <c r="C24" s="1" t="s">
        <v>48</v>
      </c>
      <c r="E24" s="46">
        <v>-667</v>
      </c>
      <c r="F24" s="5"/>
      <c r="G24" s="27" t="str">
        <f>'P&amp;L'!$J$22</f>
        <v>N/A</v>
      </c>
    </row>
    <row r="25" spans="3:7" ht="14.25">
      <c r="C25" s="1" t="s">
        <v>39</v>
      </c>
      <c r="E25" s="46">
        <v>23</v>
      </c>
      <c r="F25" s="5"/>
      <c r="G25" s="27" t="str">
        <f>'P&amp;L'!$J$22</f>
        <v>N/A</v>
      </c>
    </row>
    <row r="26" spans="3:7" ht="14.25">
      <c r="C26" s="1" t="s">
        <v>32</v>
      </c>
      <c r="E26" s="46">
        <v>787</v>
      </c>
      <c r="F26" s="5"/>
      <c r="G26" s="27" t="str">
        <f>'P&amp;L'!$J$22</f>
        <v>N/A</v>
      </c>
    </row>
    <row r="27" spans="3:7" ht="14.25">
      <c r="C27" s="1" t="s">
        <v>62</v>
      </c>
      <c r="E27" s="46">
        <v>474</v>
      </c>
      <c r="F27" s="5"/>
      <c r="G27" s="27" t="str">
        <f>'P&amp;L'!$J$22</f>
        <v>N/A</v>
      </c>
    </row>
    <row r="28" spans="3:7" ht="14.25">
      <c r="C28" s="1" t="s">
        <v>34</v>
      </c>
      <c r="E28" s="46">
        <v>-112</v>
      </c>
      <c r="F28" s="5"/>
      <c r="G28" s="27" t="str">
        <f>'P&amp;L'!$J$22</f>
        <v>N/A</v>
      </c>
    </row>
    <row r="29" spans="3:7" ht="14.25">
      <c r="C29" s="1" t="s">
        <v>33</v>
      </c>
      <c r="E29" s="5">
        <v>2</v>
      </c>
      <c r="F29" s="5"/>
      <c r="G29" s="27" t="str">
        <f>'P&amp;L'!$J$22</f>
        <v>N/A</v>
      </c>
    </row>
    <row r="30" spans="3:7" ht="14.25">
      <c r="C30" s="15"/>
      <c r="E30" s="6"/>
      <c r="F30" s="5"/>
      <c r="G30" s="6"/>
    </row>
    <row r="31" spans="2:7" ht="14.25">
      <c r="B31" s="10" t="s">
        <v>98</v>
      </c>
      <c r="C31" s="15"/>
      <c r="E31" s="21">
        <f>SUM(E21:E30)</f>
        <v>16766</v>
      </c>
      <c r="F31" s="5"/>
      <c r="G31" s="27" t="str">
        <f>'P&amp;L'!$J$22</f>
        <v>N/A</v>
      </c>
    </row>
    <row r="32" spans="3:6" ht="14.25">
      <c r="C32" s="15"/>
      <c r="E32" s="5"/>
      <c r="F32" s="5"/>
    </row>
    <row r="33" spans="2:6" ht="15">
      <c r="B33" s="20" t="s">
        <v>119</v>
      </c>
      <c r="C33" s="15"/>
      <c r="E33" s="5"/>
      <c r="F33" s="5"/>
    </row>
    <row r="34" spans="2:7" ht="14.25">
      <c r="B34" s="10" t="s">
        <v>118</v>
      </c>
      <c r="E34" s="49">
        <v>9021</v>
      </c>
      <c r="F34" s="21"/>
      <c r="G34" s="27" t="str">
        <f>'P&amp;L'!$J$22</f>
        <v>N/A</v>
      </c>
    </row>
    <row r="35" spans="5:6" ht="14.25">
      <c r="E35" s="21"/>
      <c r="F35" s="21"/>
    </row>
    <row r="36" spans="2:6" ht="15">
      <c r="B36" s="20" t="s">
        <v>54</v>
      </c>
      <c r="E36" s="21"/>
      <c r="F36" s="21"/>
    </row>
    <row r="37" spans="2:7" ht="14.25">
      <c r="B37" s="10" t="s">
        <v>55</v>
      </c>
      <c r="E37" s="21">
        <v>-3984</v>
      </c>
      <c r="F37" s="21"/>
      <c r="G37" s="27" t="str">
        <f>'P&amp;L'!$J$22</f>
        <v>N/A</v>
      </c>
    </row>
    <row r="38" spans="3:7" ht="14.25">
      <c r="C38" s="15"/>
      <c r="E38" s="6"/>
      <c r="F38" s="21"/>
      <c r="G38" s="6"/>
    </row>
    <row r="39" spans="2:7" ht="15">
      <c r="B39" s="20" t="s">
        <v>120</v>
      </c>
      <c r="C39" s="15"/>
      <c r="E39" s="21">
        <f>E31+E34+E37</f>
        <v>21803</v>
      </c>
      <c r="F39" s="21"/>
      <c r="G39" s="27" t="str">
        <f>'P&amp;L'!$J$22</f>
        <v>N/A</v>
      </c>
    </row>
    <row r="40" spans="3:6" ht="14.25">
      <c r="C40" s="15"/>
      <c r="E40" s="21"/>
      <c r="F40" s="21"/>
    </row>
    <row r="41" spans="2:7" ht="15">
      <c r="B41" s="20" t="s">
        <v>109</v>
      </c>
      <c r="C41" s="15"/>
      <c r="E41" s="21">
        <f>'Balance Sheet'!$H$22</f>
        <v>40449</v>
      </c>
      <c r="F41" s="21"/>
      <c r="G41" s="27" t="str">
        <f>'P&amp;L'!$J$22</f>
        <v>N/A</v>
      </c>
    </row>
    <row r="42" spans="3:6" ht="14.25">
      <c r="C42" s="15"/>
      <c r="E42" s="21"/>
      <c r="F42" s="21"/>
    </row>
    <row r="43" spans="2:7" ht="15.75" thickBot="1">
      <c r="B43" s="20" t="s">
        <v>101</v>
      </c>
      <c r="E43" s="7">
        <f>SUM(E39:E42)</f>
        <v>62252</v>
      </c>
      <c r="F43" s="21"/>
      <c r="G43" s="54" t="str">
        <f>'P&amp;L'!$J$22</f>
        <v>N/A</v>
      </c>
    </row>
    <row r="44" spans="5:6" ht="15" thickTop="1">
      <c r="E44" s="21"/>
      <c r="F44" s="21"/>
    </row>
    <row r="45" spans="5:6" ht="14.25">
      <c r="E45" s="21"/>
      <c r="F45" s="21"/>
    </row>
    <row r="46" spans="2:6" ht="14.25">
      <c r="B46" s="57" t="s">
        <v>100</v>
      </c>
      <c r="E46" s="21"/>
      <c r="F46" s="21"/>
    </row>
    <row r="47" spans="2:6" ht="14.25">
      <c r="B47" s="56" t="s">
        <v>105</v>
      </c>
      <c r="E47" s="21"/>
      <c r="F47" s="21"/>
    </row>
    <row r="48" spans="2:6" ht="14.25">
      <c r="B48" s="10" t="s">
        <v>106</v>
      </c>
      <c r="E48" s="21"/>
      <c r="F48" s="21"/>
    </row>
    <row r="49" spans="2:6" ht="14.25">
      <c r="B49" s="14"/>
      <c r="E49" s="21"/>
      <c r="F49" s="21"/>
    </row>
    <row r="50" spans="2:6" ht="14.25">
      <c r="B50" s="29" t="s">
        <v>49</v>
      </c>
      <c r="C50" s="29"/>
      <c r="D50" s="29"/>
      <c r="E50" s="29"/>
      <c r="F50" s="29"/>
    </row>
    <row r="51" spans="2:6" ht="14.25">
      <c r="B51" s="30" t="s">
        <v>114</v>
      </c>
      <c r="C51" s="30"/>
      <c r="D51" s="30"/>
      <c r="E51" s="30"/>
      <c r="F51" s="30"/>
    </row>
    <row r="52" spans="5:6" ht="14.25">
      <c r="E52" s="21"/>
      <c r="F52" s="21"/>
    </row>
    <row r="53" spans="2:6" ht="14.25">
      <c r="B53" s="14"/>
      <c r="E53" s="5"/>
      <c r="F53" s="5"/>
    </row>
    <row r="54" spans="5:6" ht="14.25">
      <c r="E54" s="5"/>
      <c r="F54" s="5"/>
    </row>
    <row r="55" spans="5:6" ht="14.25"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5:6" ht="14.25"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5:6" ht="14.25">
      <c r="E66" s="5"/>
      <c r="F66" s="5"/>
    </row>
    <row r="67" spans="5:6" ht="14.25">
      <c r="E67" s="21"/>
      <c r="F67" s="21"/>
    </row>
    <row r="68" spans="5:6" ht="14.25">
      <c r="E68" s="5"/>
      <c r="F68" s="5"/>
    </row>
    <row r="69" spans="2:6" ht="14.25">
      <c r="B69" s="14"/>
      <c r="E69" s="13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</sheetData>
  <mergeCells count="3">
    <mergeCell ref="B2:G2"/>
    <mergeCell ref="B1:G1"/>
    <mergeCell ref="E7:G7"/>
  </mergeCells>
  <printOptions horizontalCentered="1"/>
  <pageMargins left="0.65" right="0.25" top="0.5" bottom="0.25" header="0.5" footer="0.5"/>
  <pageSetup fitToHeight="1" fitToWidth="1" horizontalDpi="300" verticalDpi="300" orientation="portrait" paperSize="9" scale="99" r:id="rId2"/>
  <headerFooter alignWithMargins="0">
    <oddHeader>&amp;R&amp;12Draft
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SKAng</cp:lastModifiedBy>
  <cp:lastPrinted>2008-05-29T08:01:12Z</cp:lastPrinted>
  <dcterms:created xsi:type="dcterms:W3CDTF">1999-03-13T03:06:08Z</dcterms:created>
  <dcterms:modified xsi:type="dcterms:W3CDTF">2008-05-29T08:01:15Z</dcterms:modified>
  <cp:category/>
  <cp:version/>
  <cp:contentType/>
  <cp:contentStatus/>
</cp:coreProperties>
</file>